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<sst xmlns="http://schemas.openxmlformats.org/spreadsheetml/2006/main" count="285" uniqueCount="109">
  <si>
    <t>Datum</t>
  </si>
  <si>
    <t>100% Ende</t>
  </si>
  <si>
    <t>Ort</t>
  </si>
  <si>
    <t>% geladen</t>
  </si>
  <si>
    <t>KW geladen</t>
  </si>
  <si>
    <t>% verbraucht</t>
  </si>
  <si>
    <t>KW verbraucht</t>
  </si>
  <si>
    <t>KW berechnet</t>
  </si>
  <si>
    <t>Verluste %</t>
  </si>
  <si>
    <t>selbst geladen</t>
  </si>
  <si>
    <t xml:space="preserve">Anfang Aufladen </t>
  </si>
  <si>
    <t xml:space="preserve">Langsam </t>
  </si>
  <si>
    <t xml:space="preserve">45 km </t>
  </si>
  <si>
    <t>zu Hause</t>
  </si>
  <si>
    <t xml:space="preserve">Ende Aufladen </t>
  </si>
  <si>
    <t xml:space="preserve">Ungültig </t>
  </si>
  <si>
    <t xml:space="preserve">78 km </t>
  </si>
  <si>
    <t xml:space="preserve">Beschleunigt </t>
  </si>
  <si>
    <t xml:space="preserve">59 km </t>
  </si>
  <si>
    <t>REWE Kleinostheim</t>
  </si>
  <si>
    <t xml:space="preserve">117 km </t>
  </si>
  <si>
    <t xml:space="preserve">49 km </t>
  </si>
  <si>
    <t>Medenbach West</t>
  </si>
  <si>
    <t xml:space="preserve">92 km </t>
  </si>
  <si>
    <t xml:space="preserve">47 km </t>
  </si>
  <si>
    <t>Sessenhausen, Parkplatz an der Autobahn</t>
  </si>
  <si>
    <t xml:space="preserve">125 km </t>
  </si>
  <si>
    <t>Königsforst west</t>
  </si>
  <si>
    <t xml:space="preserve">134 km </t>
  </si>
  <si>
    <t xml:space="preserve">67 km </t>
  </si>
  <si>
    <t>erkrath, Bongartstr./ Gerberstr.</t>
  </si>
  <si>
    <t xml:space="preserve">120 km </t>
  </si>
  <si>
    <t xml:space="preserve">48 km </t>
  </si>
  <si>
    <t>Bottrop, KOTT Automobile, Nordring 8</t>
  </si>
  <si>
    <t xml:space="preserve">138 km </t>
  </si>
  <si>
    <t xml:space="preserve">66 km </t>
  </si>
  <si>
    <t>Schüttdorf, Graf-Egbert-Straße 23</t>
  </si>
  <si>
    <t xml:space="preserve">175 km </t>
  </si>
  <si>
    <t xml:space="preserve">90 km </t>
  </si>
  <si>
    <t>Ringe, am Eekenberg</t>
  </si>
  <si>
    <t xml:space="preserve">174 km </t>
  </si>
  <si>
    <t xml:space="preserve">152 km </t>
  </si>
  <si>
    <t xml:space="preserve">161 km </t>
  </si>
  <si>
    <t xml:space="preserve">72 km </t>
  </si>
  <si>
    <t>Emlichheim, Hauptstr. 24</t>
  </si>
  <si>
    <t xml:space="preserve">80 km </t>
  </si>
  <si>
    <t xml:space="preserve">82 km </t>
  </si>
  <si>
    <t xml:space="preserve">54 km </t>
  </si>
  <si>
    <t xml:space="preserve">148 km </t>
  </si>
  <si>
    <t xml:space="preserve">24 km </t>
  </si>
  <si>
    <t xml:space="preserve">103 km </t>
  </si>
  <si>
    <t xml:space="preserve">39 km </t>
  </si>
  <si>
    <t>Dersumerstr. 10A, Heede</t>
  </si>
  <si>
    <t xml:space="preserve">121 km </t>
  </si>
  <si>
    <t xml:space="preserve">84 km </t>
  </si>
  <si>
    <t xml:space="preserve">151 km </t>
  </si>
  <si>
    <t xml:space="preserve">74 km </t>
  </si>
  <si>
    <t xml:space="preserve">142 km </t>
  </si>
  <si>
    <t xml:space="preserve">64 km </t>
  </si>
  <si>
    <t xml:space="preserve">139 km </t>
  </si>
  <si>
    <t xml:space="preserve">65 km </t>
  </si>
  <si>
    <t>Rhede, Ottostr. 5, „olle Rheen“</t>
  </si>
  <si>
    <t xml:space="preserve">157 km </t>
  </si>
  <si>
    <t xml:space="preserve">77 km </t>
  </si>
  <si>
    <t>Martin-Faber-Str. 11, Emden – Stadtwerke Emden</t>
  </si>
  <si>
    <t xml:space="preserve">70 km </t>
  </si>
  <si>
    <t xml:space="preserve">137 km </t>
  </si>
  <si>
    <t xml:space="preserve">96 km </t>
  </si>
  <si>
    <t xml:space="preserve">55 km </t>
  </si>
  <si>
    <t>A28 Lageveen, bei Veeningen</t>
  </si>
  <si>
    <t xml:space="preserve">97 km </t>
  </si>
  <si>
    <t>A28 Bornheim, bei Wezep</t>
  </si>
  <si>
    <t xml:space="preserve">118 km </t>
  </si>
  <si>
    <t xml:space="preserve">7 km </t>
  </si>
  <si>
    <t xml:space="preserve">Enkhuizen, Kolhornstraat 9 </t>
  </si>
  <si>
    <t xml:space="preserve">10 km </t>
  </si>
  <si>
    <t>Lelystad, Flughafen</t>
  </si>
  <si>
    <t xml:space="preserve">9 km </t>
  </si>
  <si>
    <t xml:space="preserve">89 km </t>
  </si>
  <si>
    <t xml:space="preserve">50 km </t>
  </si>
  <si>
    <t>Zwolle, Schrevenweg</t>
  </si>
  <si>
    <t xml:space="preserve">81 km </t>
  </si>
  <si>
    <t xml:space="preserve">71 km </t>
  </si>
  <si>
    <t xml:space="preserve">NL-7914 TX Noordscheschut, Weg om de Oost 1 </t>
  </si>
  <si>
    <t xml:space="preserve">126 km </t>
  </si>
  <si>
    <t xml:space="preserve">29 km </t>
  </si>
  <si>
    <t xml:space="preserve">36 km </t>
  </si>
  <si>
    <t xml:space="preserve">8 km </t>
  </si>
  <si>
    <t xml:space="preserve">33 km </t>
  </si>
  <si>
    <t xml:space="preserve">115 km </t>
  </si>
  <si>
    <t xml:space="preserve">51 km </t>
  </si>
  <si>
    <t>Steinfurt, Teklenburger Str. 10</t>
  </si>
  <si>
    <t>48341 Altenberge, Awaltrup 3</t>
  </si>
  <si>
    <t xml:space="preserve">6 km </t>
  </si>
  <si>
    <t xml:space="preserve">Hörder Straße 119, Schwerte </t>
  </si>
  <si>
    <t xml:space="preserve">113 km </t>
  </si>
  <si>
    <t xml:space="preserve">37 km </t>
  </si>
  <si>
    <t>Siegerland Ost</t>
  </si>
  <si>
    <t xml:space="preserve">102 km </t>
  </si>
  <si>
    <t xml:space="preserve">17 km </t>
  </si>
  <si>
    <t>Maxi Autohof Gießen</t>
  </si>
  <si>
    <t xml:space="preserve">140 km </t>
  </si>
  <si>
    <t>Verbrauch im Auto gemessen</t>
  </si>
  <si>
    <t>Kwh</t>
  </si>
  <si>
    <t>km</t>
  </si>
  <si>
    <t>reale Reichweite</t>
  </si>
  <si>
    <t>Durchschnittsverbrauch</t>
  </si>
  <si>
    <t>/ 100km</t>
  </si>
  <si>
    <t>incl. Ladeversuste 25%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</si>
</sst>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\ HH:MM"/>
    <numFmt numFmtId="166" formatCode="0.00%"/>
    <numFmt numFmtId="167" formatCode="0.00%"/>
    <numFmt numFmtId="168" formatCode="GENERAL"/>
    <numFmt numFmtId="169" formatCode="0.0"/>
    <numFmt numFmtId="170" formatCode="0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166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pane ySplit="525" topLeftCell="A64" activePane="bottomLeft" state="split"/>
      <selection pane="topLeft" activeCell="A1" sqref="A1"/>
      <selection pane="bottomLeft" activeCell="M2" sqref="M2"/>
    </sheetView>
  </sheetViews>
  <sheetFormatPr defaultColWidth="12.57421875" defaultRowHeight="12.75"/>
  <cols>
    <col min="1" max="6" width="11.57421875" style="0" customWidth="1"/>
    <col min="7" max="7" width="23.421875" style="1" customWidth="1"/>
    <col min="8" max="10" width="11.57421875" style="0" customWidth="1"/>
    <col min="11" max="11" width="13.28125" style="0" customWidth="1"/>
    <col min="12" max="12" width="13.140625" style="0" customWidth="1"/>
    <col min="13" max="16384" width="11.57421875" style="0" customWidth="1"/>
  </cols>
  <sheetData>
    <row r="1" spans="1:14" ht="12.75">
      <c r="A1" t="s">
        <v>0</v>
      </c>
      <c r="F1" t="s">
        <v>1</v>
      </c>
      <c r="G1" s="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</row>
    <row r="2" spans="1:11" ht="12.75">
      <c r="A2" s="2">
        <v>43330.81319444444</v>
      </c>
      <c r="B2" s="3" t="s">
        <v>10</v>
      </c>
      <c r="C2" s="3" t="s">
        <v>11</v>
      </c>
      <c r="D2" s="4">
        <v>0.32</v>
      </c>
      <c r="E2" s="3" t="s">
        <v>12</v>
      </c>
      <c r="F2" s="2">
        <v>43330.88263888889</v>
      </c>
      <c r="G2" s="1" t="s">
        <v>13</v>
      </c>
      <c r="J2" s="5">
        <f>D3-D2</f>
        <v>0.2800000000000001</v>
      </c>
      <c r="K2" s="6">
        <f>20*J2</f>
        <v>5.600000000000001</v>
      </c>
    </row>
    <row r="3" spans="1:9" ht="12.75">
      <c r="A3" s="2">
        <v>43330.78888888889</v>
      </c>
      <c r="B3" s="3" t="s">
        <v>14</v>
      </c>
      <c r="C3" s="3" t="s">
        <v>15</v>
      </c>
      <c r="D3" s="4">
        <v>0.6000000000000001</v>
      </c>
      <c r="E3" s="3" t="s">
        <v>16</v>
      </c>
      <c r="F3" s="7"/>
      <c r="H3" s="5">
        <f>D3-D4</f>
        <v>0.15000000000000008</v>
      </c>
      <c r="I3" s="6">
        <f>20*H3</f>
        <v>3.0000000000000018</v>
      </c>
    </row>
    <row r="4" spans="1:11" ht="12.75">
      <c r="A4" s="2">
        <v>43330.76944444444</v>
      </c>
      <c r="B4" s="3" t="s">
        <v>10</v>
      </c>
      <c r="C4" s="3" t="s">
        <v>17</v>
      </c>
      <c r="D4" s="4">
        <v>0.45</v>
      </c>
      <c r="E4" s="3" t="s">
        <v>18</v>
      </c>
      <c r="F4" s="2">
        <v>43330.842361111114</v>
      </c>
      <c r="G4" s="1" t="s">
        <v>19</v>
      </c>
      <c r="J4" s="5">
        <f>D5-D4</f>
        <v>0.42</v>
      </c>
      <c r="K4" s="6">
        <f>20*J4</f>
        <v>8.4</v>
      </c>
    </row>
    <row r="5" spans="1:9" ht="12.75">
      <c r="A5" s="2">
        <v>43330.745138888895</v>
      </c>
      <c r="B5" s="3" t="s">
        <v>14</v>
      </c>
      <c r="C5" s="3" t="s">
        <v>15</v>
      </c>
      <c r="D5" s="4">
        <v>0.87</v>
      </c>
      <c r="E5" s="3" t="s">
        <v>20</v>
      </c>
      <c r="F5" s="7"/>
      <c r="H5" s="5">
        <f>D5-D6</f>
        <v>0.51</v>
      </c>
      <c r="I5" s="6">
        <f>20*H5</f>
        <v>10.2</v>
      </c>
    </row>
    <row r="6" spans="1:11" ht="12.75">
      <c r="A6" s="2">
        <v>43330.71527777778</v>
      </c>
      <c r="B6" s="3" t="s">
        <v>10</v>
      </c>
      <c r="C6" s="3" t="s">
        <v>17</v>
      </c>
      <c r="D6" s="4">
        <v>0.36</v>
      </c>
      <c r="E6" s="3" t="s">
        <v>21</v>
      </c>
      <c r="F6" s="2">
        <v>43330.76736111111</v>
      </c>
      <c r="G6" s="1" t="s">
        <v>22</v>
      </c>
      <c r="J6" s="5">
        <f>D7-D6</f>
        <v>0.44000000000000006</v>
      </c>
      <c r="K6" s="6">
        <f>20*J6</f>
        <v>8.8</v>
      </c>
    </row>
    <row r="7" spans="1:9" ht="12.75">
      <c r="A7" s="2">
        <v>43330.68194444444</v>
      </c>
      <c r="B7" s="3" t="s">
        <v>14</v>
      </c>
      <c r="C7" s="3" t="s">
        <v>15</v>
      </c>
      <c r="D7" s="4">
        <v>0.8</v>
      </c>
      <c r="E7" s="3" t="s">
        <v>23</v>
      </c>
      <c r="F7" s="7"/>
      <c r="H7" s="5">
        <f>D7-D8</f>
        <v>0.42000000000000004</v>
      </c>
      <c r="I7" s="6">
        <f>20*H7</f>
        <v>8.4</v>
      </c>
    </row>
    <row r="8" spans="1:11" ht="30.75" customHeight="1">
      <c r="A8" s="2">
        <v>43330.65694444445</v>
      </c>
      <c r="B8" s="3" t="s">
        <v>10</v>
      </c>
      <c r="C8" s="3" t="s">
        <v>17</v>
      </c>
      <c r="D8" s="4">
        <v>0.38</v>
      </c>
      <c r="E8" s="3" t="s">
        <v>24</v>
      </c>
      <c r="F8" s="2">
        <v>43330.705555555556</v>
      </c>
      <c r="G8" s="1" t="s">
        <v>25</v>
      </c>
      <c r="J8" s="5">
        <f>D9-D8</f>
        <v>0.55</v>
      </c>
      <c r="K8" s="6">
        <f>20*J8</f>
        <v>11</v>
      </c>
    </row>
    <row r="9" spans="1:9" ht="12.75">
      <c r="A9" s="2">
        <v>43330.63263888889</v>
      </c>
      <c r="B9" s="3" t="s">
        <v>14</v>
      </c>
      <c r="C9" s="3" t="s">
        <v>15</v>
      </c>
      <c r="D9" s="4">
        <v>0.93</v>
      </c>
      <c r="E9" s="3" t="s">
        <v>26</v>
      </c>
      <c r="F9" s="7"/>
      <c r="H9" s="5">
        <f>D9-D10</f>
        <v>0.36</v>
      </c>
      <c r="I9" s="6">
        <f>20*H9</f>
        <v>7.199999999999999</v>
      </c>
    </row>
    <row r="10" spans="1:11" ht="12.75">
      <c r="A10" s="2">
        <v>43330.60763888889</v>
      </c>
      <c r="B10" s="3" t="s">
        <v>10</v>
      </c>
      <c r="C10" s="3" t="s">
        <v>17</v>
      </c>
      <c r="D10" s="4">
        <v>0.5700000000000001</v>
      </c>
      <c r="E10" s="3" t="s">
        <v>16</v>
      </c>
      <c r="F10" s="2">
        <v>43330.64236111111</v>
      </c>
      <c r="G10" s="1" t="s">
        <v>27</v>
      </c>
      <c r="J10" s="5">
        <f>D11-D10</f>
        <v>0.35</v>
      </c>
      <c r="K10" s="6">
        <f>20*J10</f>
        <v>7</v>
      </c>
    </row>
    <row r="11" spans="1:9" ht="12.75">
      <c r="A11" s="2">
        <v>43330.57638888888</v>
      </c>
      <c r="B11" s="3" t="s">
        <v>14</v>
      </c>
      <c r="C11" s="3" t="s">
        <v>15</v>
      </c>
      <c r="D11" s="4">
        <v>0.92</v>
      </c>
      <c r="E11" s="3" t="s">
        <v>28</v>
      </c>
      <c r="F11" s="7"/>
      <c r="H11" s="5">
        <f>D11-D12</f>
        <v>0.46</v>
      </c>
      <c r="I11" s="6">
        <f>20*H11</f>
        <v>9.200000000000001</v>
      </c>
    </row>
    <row r="12" spans="1:11" ht="12.75">
      <c r="A12" s="2">
        <v>43330.55208333333</v>
      </c>
      <c r="B12" s="3" t="s">
        <v>10</v>
      </c>
      <c r="C12" s="3" t="s">
        <v>17</v>
      </c>
      <c r="D12" s="4">
        <v>0.46</v>
      </c>
      <c r="E12" s="3" t="s">
        <v>29</v>
      </c>
      <c r="F12" s="2">
        <v>43330.61111111112</v>
      </c>
      <c r="G12" s="1" t="s">
        <v>30</v>
      </c>
      <c r="J12" s="5">
        <f>D13-D12</f>
        <v>0.34</v>
      </c>
      <c r="K12" s="6">
        <f>20*J12</f>
        <v>6.800000000000001</v>
      </c>
    </row>
    <row r="13" spans="1:13" ht="12.75">
      <c r="A13" s="2">
        <v>43330.525</v>
      </c>
      <c r="B13" s="3" t="s">
        <v>14</v>
      </c>
      <c r="C13" s="3" t="s">
        <v>15</v>
      </c>
      <c r="D13" s="4">
        <v>0.8</v>
      </c>
      <c r="E13" s="3" t="s">
        <v>31</v>
      </c>
      <c r="F13" s="7"/>
      <c r="H13" s="5">
        <f>D13-D14</f>
        <v>0.47000000000000003</v>
      </c>
      <c r="I13" s="6">
        <f>20*H13</f>
        <v>9.4</v>
      </c>
      <c r="L13">
        <v>12.12</v>
      </c>
      <c r="M13" s="6">
        <f>100/I13*L13-100</f>
        <v>28.936170212765944</v>
      </c>
    </row>
    <row r="14" spans="1:11" ht="12.75">
      <c r="A14" s="2">
        <v>43330.49930555556</v>
      </c>
      <c r="B14" s="3" t="s">
        <v>10</v>
      </c>
      <c r="C14" s="3" t="s">
        <v>11</v>
      </c>
      <c r="D14" s="4">
        <v>0.33</v>
      </c>
      <c r="E14" s="3" t="s">
        <v>32</v>
      </c>
      <c r="F14" s="2">
        <v>43330.49930555556</v>
      </c>
      <c r="G14" s="1" t="s">
        <v>33</v>
      </c>
      <c r="J14" s="5">
        <f>D15-D14</f>
        <v>0.6599999999999999</v>
      </c>
      <c r="K14" s="6">
        <f>20*J14</f>
        <v>13.2</v>
      </c>
    </row>
    <row r="15" spans="1:13" ht="12.75">
      <c r="A15" s="2">
        <v>43330.44861111111</v>
      </c>
      <c r="B15" s="3" t="s">
        <v>14</v>
      </c>
      <c r="C15" s="3" t="s">
        <v>15</v>
      </c>
      <c r="D15" s="4">
        <v>0.99</v>
      </c>
      <c r="E15" s="3" t="s">
        <v>34</v>
      </c>
      <c r="F15" s="7"/>
      <c r="H15" s="5">
        <f>D15-D16</f>
        <v>0.41999999999999993</v>
      </c>
      <c r="I15" s="6">
        <f>20*H15</f>
        <v>8.399999999999999</v>
      </c>
      <c r="L15">
        <v>9.29</v>
      </c>
      <c r="M15" s="6">
        <f>100/I15*L15-100</f>
        <v>10.595238095238102</v>
      </c>
    </row>
    <row r="16" spans="1:11" ht="12.75">
      <c r="A16" s="2">
        <v>43330.41527777778</v>
      </c>
      <c r="B16" s="3" t="s">
        <v>10</v>
      </c>
      <c r="C16" s="3" t="s">
        <v>11</v>
      </c>
      <c r="D16" s="4">
        <v>0.5700000000000001</v>
      </c>
      <c r="E16" s="3" t="s">
        <v>35</v>
      </c>
      <c r="F16" s="2">
        <v>43330.45</v>
      </c>
      <c r="G16" s="1" t="s">
        <v>36</v>
      </c>
      <c r="J16" s="5">
        <f>D17-D16</f>
        <v>0.42999999999999994</v>
      </c>
      <c r="K16" s="6">
        <f>20*J16</f>
        <v>8.599999999999998</v>
      </c>
    </row>
    <row r="17" spans="1:14" ht="12.75">
      <c r="A17" s="2">
        <v>43329.92847222222</v>
      </c>
      <c r="B17" s="3" t="s">
        <v>14</v>
      </c>
      <c r="C17" s="3" t="s">
        <v>15</v>
      </c>
      <c r="D17" s="4">
        <v>1</v>
      </c>
      <c r="E17" s="3" t="s">
        <v>37</v>
      </c>
      <c r="F17" s="7"/>
      <c r="H17" s="5">
        <f>D17-D18</f>
        <v>0.39</v>
      </c>
      <c r="I17" s="6">
        <f>20*H17</f>
        <v>7.800000000000001</v>
      </c>
      <c r="N17" s="6">
        <f>I17</f>
        <v>7.800000000000001</v>
      </c>
    </row>
    <row r="18" spans="1:11" ht="12.75">
      <c r="A18" s="2">
        <v>43329.677777777775</v>
      </c>
      <c r="B18" s="3" t="s">
        <v>10</v>
      </c>
      <c r="C18" s="3" t="s">
        <v>11</v>
      </c>
      <c r="D18" s="4">
        <v>0.61</v>
      </c>
      <c r="E18" s="3" t="s">
        <v>38</v>
      </c>
      <c r="F18" s="2">
        <v>43329.972916666666</v>
      </c>
      <c r="G18" s="1" t="s">
        <v>39</v>
      </c>
      <c r="J18" s="5">
        <f>D19-D18</f>
        <v>0.39</v>
      </c>
      <c r="K18" s="6">
        <f>20*J18</f>
        <v>7.800000000000001</v>
      </c>
    </row>
    <row r="19" spans="1:14" ht="12.75">
      <c r="A19" s="2">
        <v>43328.930555555555</v>
      </c>
      <c r="B19" s="3" t="s">
        <v>14</v>
      </c>
      <c r="C19" s="3" t="s">
        <v>15</v>
      </c>
      <c r="D19" s="4">
        <v>1</v>
      </c>
      <c r="E19" s="3" t="s">
        <v>40</v>
      </c>
      <c r="F19" s="7"/>
      <c r="H19" s="5">
        <f>D19-D20</f>
        <v>0.040000000000000036</v>
      </c>
      <c r="I19" s="6">
        <f>20*H19</f>
        <v>0.8000000000000007</v>
      </c>
      <c r="N19" s="6">
        <f>I19</f>
        <v>0.8000000000000007</v>
      </c>
    </row>
    <row r="20" spans="1:11" ht="12.75">
      <c r="A20" s="2">
        <v>43328.85416666667</v>
      </c>
      <c r="B20" s="3" t="s">
        <v>10</v>
      </c>
      <c r="C20" s="3" t="s">
        <v>11</v>
      </c>
      <c r="D20" s="4">
        <v>0.96</v>
      </c>
      <c r="E20" s="3" t="s">
        <v>41</v>
      </c>
      <c r="F20" s="2">
        <v>43328.90625</v>
      </c>
      <c r="G20" s="1" t="s">
        <v>39</v>
      </c>
      <c r="J20" s="5">
        <f>D21-D20</f>
        <v>0.030000000000000027</v>
      </c>
      <c r="K20" s="6">
        <f>20*J20</f>
        <v>0.6000000000000005</v>
      </c>
    </row>
    <row r="21" spans="1:13" ht="12.75">
      <c r="A21" s="2">
        <v>43328.84097222223</v>
      </c>
      <c r="B21" s="3" t="s">
        <v>14</v>
      </c>
      <c r="C21" s="3" t="s">
        <v>15</v>
      </c>
      <c r="D21" s="4">
        <v>0.99</v>
      </c>
      <c r="E21" s="3" t="s">
        <v>42</v>
      </c>
      <c r="F21" s="7"/>
      <c r="H21" s="5">
        <f>D21-D22</f>
        <v>0.47</v>
      </c>
      <c r="I21" s="6">
        <f>20*H21</f>
        <v>9.399999999999999</v>
      </c>
      <c r="L21">
        <v>12.2</v>
      </c>
      <c r="M21" s="6">
        <f>100/I21*L21-100</f>
        <v>29.787234042553195</v>
      </c>
    </row>
    <row r="22" spans="1:11" ht="12.75">
      <c r="A22" s="2">
        <v>43328.80694444444</v>
      </c>
      <c r="B22" s="3" t="s">
        <v>10</v>
      </c>
      <c r="C22" s="3" t="s">
        <v>17</v>
      </c>
      <c r="D22" s="4">
        <v>0.52</v>
      </c>
      <c r="E22" s="3" t="s">
        <v>43</v>
      </c>
      <c r="F22" s="2">
        <v>43328.84513888889</v>
      </c>
      <c r="G22" s="1" t="s">
        <v>44</v>
      </c>
      <c r="J22" s="5">
        <f>D23-D22</f>
        <v>0.050000000000000044</v>
      </c>
      <c r="K22" s="6">
        <f>20*J22</f>
        <v>1.0000000000000009</v>
      </c>
    </row>
    <row r="23" spans="1:9" ht="12.75">
      <c r="A23" s="2">
        <v>43328.79583333333</v>
      </c>
      <c r="B23" s="3" t="s">
        <v>14</v>
      </c>
      <c r="C23" s="3" t="s">
        <v>15</v>
      </c>
      <c r="D23" s="4">
        <v>0.5700000000000001</v>
      </c>
      <c r="E23" s="3" t="s">
        <v>45</v>
      </c>
      <c r="F23" s="7"/>
      <c r="H23" s="5">
        <f>D23-D24</f>
        <v>0</v>
      </c>
      <c r="I23" s="6">
        <f>20*H23</f>
        <v>0</v>
      </c>
    </row>
    <row r="24" spans="1:11" ht="12.75">
      <c r="A24" s="2">
        <v>43328.79583333333</v>
      </c>
      <c r="B24" s="3" t="s">
        <v>10</v>
      </c>
      <c r="C24" s="3" t="s">
        <v>11</v>
      </c>
      <c r="D24" s="4">
        <v>0.5700000000000001</v>
      </c>
      <c r="E24" s="3" t="s">
        <v>45</v>
      </c>
      <c r="F24" s="2">
        <v>43329.10138888889</v>
      </c>
      <c r="G24" s="1" t="s">
        <v>39</v>
      </c>
      <c r="J24" s="5">
        <f>D25-D24</f>
        <v>0.009999999999999898</v>
      </c>
      <c r="K24" s="6">
        <f>20*J24</f>
        <v>0.19999999999999796</v>
      </c>
    </row>
    <row r="25" spans="1:14" ht="12.75">
      <c r="A25" s="2">
        <v>43328.77847222222</v>
      </c>
      <c r="B25" s="3" t="s">
        <v>14</v>
      </c>
      <c r="C25" s="3" t="s">
        <v>15</v>
      </c>
      <c r="D25" s="4">
        <v>0.58</v>
      </c>
      <c r="E25" s="3" t="s">
        <v>46</v>
      </c>
      <c r="F25" s="7"/>
      <c r="H25" s="5">
        <f>D25-D26</f>
        <v>0.16999999999999993</v>
      </c>
      <c r="I25" s="6">
        <f>20*H25</f>
        <v>3.3999999999999986</v>
      </c>
      <c r="N25" s="6">
        <f>I25</f>
        <v>3.3999999999999986</v>
      </c>
    </row>
    <row r="26" spans="1:11" ht="12.75">
      <c r="A26" s="2">
        <v>43328.69236099537</v>
      </c>
      <c r="B26" s="3" t="s">
        <v>10</v>
      </c>
      <c r="C26" s="3" t="s">
        <v>11</v>
      </c>
      <c r="D26" s="4">
        <v>0.41</v>
      </c>
      <c r="E26" s="3" t="s">
        <v>47</v>
      </c>
      <c r="F26" s="2">
        <v>43329.12986111111</v>
      </c>
      <c r="G26" s="1" t="s">
        <v>39</v>
      </c>
      <c r="J26" s="5">
        <f>D27-D26</f>
        <v>0.57</v>
      </c>
      <c r="K26" s="6">
        <f>20*J26</f>
        <v>11.399999999999999</v>
      </c>
    </row>
    <row r="27" spans="1:14" ht="12.75">
      <c r="A27" s="2">
        <v>43328.36597222222</v>
      </c>
      <c r="B27" s="3" t="s">
        <v>14</v>
      </c>
      <c r="C27" s="3" t="s">
        <v>15</v>
      </c>
      <c r="D27" s="4">
        <v>0.98</v>
      </c>
      <c r="E27" s="3" t="s">
        <v>48</v>
      </c>
      <c r="F27" s="7"/>
      <c r="H27" s="5">
        <f>D27-D28</f>
        <v>0.75</v>
      </c>
      <c r="I27" s="6">
        <f>20*H27</f>
        <v>15</v>
      </c>
      <c r="N27" s="6">
        <f>I27</f>
        <v>15</v>
      </c>
    </row>
    <row r="28" spans="1:11" ht="12.75">
      <c r="A28" s="2">
        <v>43327.902083333334</v>
      </c>
      <c r="B28" s="3" t="s">
        <v>10</v>
      </c>
      <c r="C28" s="3" t="s">
        <v>11</v>
      </c>
      <c r="D28" s="4">
        <v>0.23</v>
      </c>
      <c r="E28" s="3" t="s">
        <v>49</v>
      </c>
      <c r="F28" s="2">
        <v>43328.478472222225</v>
      </c>
      <c r="G28" s="1" t="s">
        <v>39</v>
      </c>
      <c r="J28" s="5">
        <f>D29-D28</f>
        <v>0.4700000000000001</v>
      </c>
      <c r="K28" s="6">
        <f>20*J28</f>
        <v>9.400000000000002</v>
      </c>
    </row>
    <row r="29" spans="1:13" ht="12.75">
      <c r="A29" s="2">
        <v>43327.80208333333</v>
      </c>
      <c r="B29" s="3" t="s">
        <v>14</v>
      </c>
      <c r="C29" s="3" t="s">
        <v>15</v>
      </c>
      <c r="D29" s="4">
        <v>0.7</v>
      </c>
      <c r="E29" s="3" t="s">
        <v>50</v>
      </c>
      <c r="F29" s="7"/>
      <c r="H29" s="5">
        <f>D29-D30</f>
        <v>0.42000000000000004</v>
      </c>
      <c r="I29" s="6">
        <f>20*H29</f>
        <v>8.4</v>
      </c>
      <c r="L29">
        <v>10.63</v>
      </c>
      <c r="M29" s="6">
        <f>100/I29*L29-100</f>
        <v>26.547619047619065</v>
      </c>
    </row>
    <row r="30" spans="1:11" ht="12.75">
      <c r="A30" s="2">
        <v>43327.78194444445</v>
      </c>
      <c r="B30" s="3" t="s">
        <v>10</v>
      </c>
      <c r="C30" s="3" t="s">
        <v>17</v>
      </c>
      <c r="D30" s="4">
        <v>0.28</v>
      </c>
      <c r="E30" s="3" t="s">
        <v>51</v>
      </c>
      <c r="F30" s="2">
        <v>43327.86875</v>
      </c>
      <c r="G30" s="1" t="s">
        <v>52</v>
      </c>
      <c r="J30" s="5">
        <f>D31-D30</f>
        <v>0.6</v>
      </c>
      <c r="K30" s="6">
        <f>20*J30</f>
        <v>12</v>
      </c>
    </row>
    <row r="31" spans="1:13" ht="12.75">
      <c r="A31" s="2">
        <v>43327.45138888888</v>
      </c>
      <c r="B31" s="3" t="s">
        <v>14</v>
      </c>
      <c r="C31" s="3" t="s">
        <v>15</v>
      </c>
      <c r="D31" s="4">
        <v>0.88</v>
      </c>
      <c r="E31" s="3" t="s">
        <v>53</v>
      </c>
      <c r="F31" s="7"/>
      <c r="H31" s="5">
        <f>D31-D32</f>
        <v>0.2799999999999999</v>
      </c>
      <c r="I31" s="6">
        <f>20*H31</f>
        <v>5.599999999999998</v>
      </c>
      <c r="L31">
        <v>6.2</v>
      </c>
      <c r="M31" s="6">
        <f>100/I31*L31-100</f>
        <v>10.714285714285765</v>
      </c>
    </row>
    <row r="32" spans="1:11" ht="12.75">
      <c r="A32" s="2">
        <v>43327.4375</v>
      </c>
      <c r="B32" s="3" t="s">
        <v>10</v>
      </c>
      <c r="C32" s="3" t="s">
        <v>17</v>
      </c>
      <c r="D32" s="4">
        <v>0.6000000000000001</v>
      </c>
      <c r="E32" s="3" t="s">
        <v>54</v>
      </c>
      <c r="F32" s="2">
        <v>43327.472222222226</v>
      </c>
      <c r="G32" s="1" t="s">
        <v>52</v>
      </c>
      <c r="J32" s="5">
        <f>D33-D32</f>
        <v>0.3999999999999999</v>
      </c>
      <c r="K32" s="6">
        <f>20*J32</f>
        <v>7.999999999999998</v>
      </c>
    </row>
    <row r="33" spans="1:14" ht="12.75">
      <c r="A33" s="2">
        <v>43326.94236099537</v>
      </c>
      <c r="B33" s="3" t="s">
        <v>14</v>
      </c>
      <c r="C33" s="3" t="s">
        <v>15</v>
      </c>
      <c r="D33" s="4">
        <v>1</v>
      </c>
      <c r="E33" s="3" t="s">
        <v>55</v>
      </c>
      <c r="F33" s="7"/>
      <c r="H33" s="5">
        <f>D33-D34</f>
        <v>0.45999999999999996</v>
      </c>
      <c r="I33" s="6">
        <f>20*H33</f>
        <v>9.2</v>
      </c>
      <c r="N33" s="6">
        <f>I33</f>
        <v>9.2</v>
      </c>
    </row>
    <row r="34" spans="1:11" ht="12.75">
      <c r="A34" s="2">
        <v>43326.645833333336</v>
      </c>
      <c r="B34" s="3" t="s">
        <v>10</v>
      </c>
      <c r="C34" s="3" t="s">
        <v>11</v>
      </c>
      <c r="D34" s="4">
        <v>0.54</v>
      </c>
      <c r="E34" s="3" t="s">
        <v>56</v>
      </c>
      <c r="F34" s="2">
        <v>43326.98263888889</v>
      </c>
      <c r="G34" s="1" t="s">
        <v>39</v>
      </c>
      <c r="J34" s="5">
        <f>D35-D34</f>
        <v>0.45999999999999996</v>
      </c>
      <c r="K34" s="6">
        <f>20*J34</f>
        <v>9.2</v>
      </c>
    </row>
    <row r="35" spans="1:14" ht="12.75">
      <c r="A35" s="2">
        <v>43326.12291666667</v>
      </c>
      <c r="B35" s="3" t="s">
        <v>14</v>
      </c>
      <c r="C35" s="3" t="s">
        <v>15</v>
      </c>
      <c r="D35" s="4">
        <v>1</v>
      </c>
      <c r="E35" s="3" t="s">
        <v>57</v>
      </c>
      <c r="F35" s="7"/>
      <c r="H35" s="5">
        <f>D35-D36</f>
        <v>0.5</v>
      </c>
      <c r="I35" s="6">
        <f>20*H35</f>
        <v>10</v>
      </c>
      <c r="N35" s="6">
        <f>I35</f>
        <v>10</v>
      </c>
    </row>
    <row r="36" spans="1:11" ht="12.75">
      <c r="A36" s="2">
        <v>43325.79236111111</v>
      </c>
      <c r="B36" s="3" t="s">
        <v>10</v>
      </c>
      <c r="C36" s="3" t="s">
        <v>11</v>
      </c>
      <c r="D36" s="4">
        <v>0.5</v>
      </c>
      <c r="E36" s="3" t="s">
        <v>58</v>
      </c>
      <c r="F36" s="2">
        <v>43326.18472222222</v>
      </c>
      <c r="G36" s="1" t="s">
        <v>39</v>
      </c>
      <c r="J36" s="5">
        <f>D37-D36</f>
        <v>0.5</v>
      </c>
      <c r="K36" s="6">
        <f>20*J36</f>
        <v>10</v>
      </c>
    </row>
    <row r="37" spans="1:9" ht="12.75">
      <c r="A37" s="2">
        <v>43325.725694444445</v>
      </c>
      <c r="B37" s="3" t="s">
        <v>14</v>
      </c>
      <c r="C37" s="3" t="s">
        <v>15</v>
      </c>
      <c r="D37" s="4">
        <v>1</v>
      </c>
      <c r="E37" s="3" t="s">
        <v>59</v>
      </c>
      <c r="F37" s="7"/>
      <c r="H37" s="5">
        <f>D37-D38</f>
        <v>0.51</v>
      </c>
      <c r="I37" s="6">
        <f>20*H37</f>
        <v>10.2</v>
      </c>
    </row>
    <row r="38" spans="1:11" ht="12.75">
      <c r="A38" s="2">
        <v>43325.67708333333</v>
      </c>
      <c r="B38" s="3" t="s">
        <v>10</v>
      </c>
      <c r="C38" s="3" t="s">
        <v>17</v>
      </c>
      <c r="D38" s="4">
        <v>0.49</v>
      </c>
      <c r="E38" s="3" t="s">
        <v>60</v>
      </c>
      <c r="F38" s="2">
        <v>43325.71527777778</v>
      </c>
      <c r="G38" s="1" t="s">
        <v>61</v>
      </c>
      <c r="J38" s="5">
        <f>D39-D38</f>
        <v>0.51</v>
      </c>
      <c r="K38" s="6">
        <f>20*J38</f>
        <v>10.2</v>
      </c>
    </row>
    <row r="39" spans="1:13" ht="12.75">
      <c r="A39" s="2">
        <v>43325.61666666667</v>
      </c>
      <c r="B39" s="3" t="s">
        <v>14</v>
      </c>
      <c r="C39" s="3" t="s">
        <v>15</v>
      </c>
      <c r="D39" s="4">
        <v>1</v>
      </c>
      <c r="E39" s="3" t="s">
        <v>62</v>
      </c>
      <c r="F39" s="7"/>
      <c r="H39" s="5">
        <f>D39-D40</f>
        <v>0.49</v>
      </c>
      <c r="I39" s="6">
        <f>20*H39</f>
        <v>9.8</v>
      </c>
      <c r="L39">
        <v>12.42</v>
      </c>
      <c r="M39" s="6">
        <f>100/I39*L39-100</f>
        <v>26.734693877551024</v>
      </c>
    </row>
    <row r="40" spans="1:11" ht="12.75">
      <c r="A40" s="2">
        <v>43325.572916666664</v>
      </c>
      <c r="B40" s="3" t="s">
        <v>10</v>
      </c>
      <c r="C40" s="3" t="s">
        <v>17</v>
      </c>
      <c r="D40" s="4">
        <v>0.51</v>
      </c>
      <c r="E40" s="3" t="s">
        <v>63</v>
      </c>
      <c r="F40" s="2">
        <v>43325.62847222222</v>
      </c>
      <c r="G40" s="1" t="s">
        <v>64</v>
      </c>
      <c r="J40" s="5">
        <f>D41-D40</f>
        <v>0.33999999999999997</v>
      </c>
      <c r="K40" s="6">
        <f>20*J40</f>
        <v>6.799999999999999</v>
      </c>
    </row>
    <row r="41" spans="1:9" ht="12.75">
      <c r="A41" s="2">
        <v>43325.53402777778</v>
      </c>
      <c r="B41" s="3" t="s">
        <v>14</v>
      </c>
      <c r="C41" s="3" t="s">
        <v>15</v>
      </c>
      <c r="D41" s="4">
        <v>0.85</v>
      </c>
      <c r="E41" s="3" t="s">
        <v>53</v>
      </c>
      <c r="F41" s="7"/>
      <c r="H41" s="5">
        <f>D41-D42</f>
        <v>0.33999999999999997</v>
      </c>
      <c r="I41" s="6">
        <f>20*H41</f>
        <v>6.799999999999999</v>
      </c>
    </row>
    <row r="42" spans="1:11" ht="12.75">
      <c r="A42" s="2">
        <v>43325.51736111111</v>
      </c>
      <c r="B42" s="3" t="s">
        <v>10</v>
      </c>
      <c r="C42" s="3" t="s">
        <v>11</v>
      </c>
      <c r="D42" s="4">
        <v>0.51</v>
      </c>
      <c r="E42" s="3" t="s">
        <v>65</v>
      </c>
      <c r="F42" s="2">
        <v>43325.51736111111</v>
      </c>
      <c r="G42" s="1" t="s">
        <v>61</v>
      </c>
      <c r="J42" s="5">
        <f>D43-D42</f>
        <v>0.49</v>
      </c>
      <c r="K42" s="6">
        <f>20*J42</f>
        <v>9.8</v>
      </c>
    </row>
    <row r="43" spans="1:14" ht="12.75">
      <c r="A43" s="2">
        <v>43325.285416666666</v>
      </c>
      <c r="B43" s="3" t="s">
        <v>14</v>
      </c>
      <c r="C43" s="3" t="s">
        <v>15</v>
      </c>
      <c r="D43" s="4">
        <v>1</v>
      </c>
      <c r="E43" s="3" t="s">
        <v>66</v>
      </c>
      <c r="F43" s="7"/>
      <c r="H43" s="5">
        <f>D43-D44</f>
        <v>0.5700000000000001</v>
      </c>
      <c r="I43" s="6">
        <f>20*H43</f>
        <v>11.400000000000002</v>
      </c>
      <c r="N43" s="6">
        <f>I43</f>
        <v>11.400000000000002</v>
      </c>
    </row>
    <row r="44" spans="1:11" ht="12.75">
      <c r="A44" s="2">
        <v>43324.90555555555</v>
      </c>
      <c r="B44" s="3" t="s">
        <v>10</v>
      </c>
      <c r="C44" s="3" t="s">
        <v>11</v>
      </c>
      <c r="D44" s="4">
        <v>0.43</v>
      </c>
      <c r="E44" s="3" t="s">
        <v>47</v>
      </c>
      <c r="F44" s="2">
        <v>43325.367361111115</v>
      </c>
      <c r="G44" s="1" t="s">
        <v>39</v>
      </c>
      <c r="J44" s="5">
        <f>D45-D44</f>
        <v>0.37000000000000005</v>
      </c>
      <c r="K44" s="6">
        <f>20*J44</f>
        <v>7.400000000000001</v>
      </c>
    </row>
    <row r="45" spans="1:9" ht="12.75">
      <c r="A45" s="2">
        <v>43324.876388888886</v>
      </c>
      <c r="B45" s="3" t="s">
        <v>14</v>
      </c>
      <c r="C45" s="3" t="s">
        <v>15</v>
      </c>
      <c r="D45" s="4">
        <v>0.8</v>
      </c>
      <c r="E45" s="3" t="s">
        <v>67</v>
      </c>
      <c r="F45" s="7"/>
      <c r="H45" s="5">
        <f>D45-D46</f>
        <v>0.36000000000000004</v>
      </c>
      <c r="I45" s="6">
        <f>20*H45</f>
        <v>7.200000000000001</v>
      </c>
    </row>
    <row r="46" spans="1:11" ht="12.75">
      <c r="A46" s="2">
        <v>43324.85416666667</v>
      </c>
      <c r="B46" s="3" t="s">
        <v>10</v>
      </c>
      <c r="C46" s="3" t="s">
        <v>17</v>
      </c>
      <c r="D46" s="4">
        <v>0.44</v>
      </c>
      <c r="E46" s="3" t="s">
        <v>68</v>
      </c>
      <c r="F46" s="2">
        <v>43324.895833333336</v>
      </c>
      <c r="G46" s="1" t="s">
        <v>69</v>
      </c>
      <c r="J46" s="5">
        <f>D47-D46</f>
        <v>0.33</v>
      </c>
      <c r="K46" s="6">
        <f>20*J46</f>
        <v>6.6000000000000005</v>
      </c>
    </row>
    <row r="47" spans="1:9" ht="12.75">
      <c r="A47" s="2">
        <v>43324.8375</v>
      </c>
      <c r="B47" s="3" t="s">
        <v>14</v>
      </c>
      <c r="C47" s="3" t="s">
        <v>15</v>
      </c>
      <c r="D47" s="4">
        <v>0.77</v>
      </c>
      <c r="E47" s="3" t="s">
        <v>70</v>
      </c>
      <c r="F47" s="7"/>
      <c r="H47" s="5">
        <f>D47-D48</f>
        <v>0.42</v>
      </c>
      <c r="I47" s="6">
        <f>20*H47</f>
        <v>8.4</v>
      </c>
    </row>
    <row r="48" spans="1:11" ht="12.75">
      <c r="A48" s="2">
        <v>43324.8125</v>
      </c>
      <c r="B48" s="3" t="s">
        <v>10</v>
      </c>
      <c r="C48" s="3" t="s">
        <v>17</v>
      </c>
      <c r="D48" s="4">
        <v>0.35</v>
      </c>
      <c r="E48" s="3" t="s">
        <v>12</v>
      </c>
      <c r="F48" s="2">
        <v>43324.85763888889</v>
      </c>
      <c r="G48" s="1" t="s">
        <v>71</v>
      </c>
      <c r="J48" s="5">
        <f>D49-D48</f>
        <v>0.6499999999999999</v>
      </c>
      <c r="K48" s="6">
        <f>20*J48</f>
        <v>12.999999999999998</v>
      </c>
    </row>
    <row r="49" spans="1:9" ht="12.75">
      <c r="A49" s="2">
        <v>43324.75</v>
      </c>
      <c r="B49" s="3" t="s">
        <v>14</v>
      </c>
      <c r="C49" s="3" t="s">
        <v>15</v>
      </c>
      <c r="D49" s="4">
        <v>1</v>
      </c>
      <c r="E49" s="3" t="s">
        <v>72</v>
      </c>
      <c r="F49" s="7"/>
      <c r="H49" s="5">
        <f>D49-D50</f>
        <v>0.98</v>
      </c>
      <c r="I49" s="6">
        <f>20*H49</f>
        <v>19.6</v>
      </c>
    </row>
    <row r="50" spans="1:11" ht="12.75">
      <c r="A50" s="2">
        <v>43324.67152777778</v>
      </c>
      <c r="B50" s="3" t="s">
        <v>10</v>
      </c>
      <c r="C50" s="3" t="s">
        <v>11</v>
      </c>
      <c r="D50" s="4">
        <v>0.02</v>
      </c>
      <c r="E50" s="3" t="s">
        <v>73</v>
      </c>
      <c r="F50" s="2">
        <v>43324.67152777778</v>
      </c>
      <c r="G50" s="1" t="s">
        <v>74</v>
      </c>
      <c r="J50" s="5">
        <f>D51-D50</f>
        <v>0.48</v>
      </c>
      <c r="K50" s="6">
        <f>20*J50</f>
        <v>9.6</v>
      </c>
    </row>
    <row r="51" spans="1:9" ht="12.75">
      <c r="A51" s="2">
        <v>43324.63888888889</v>
      </c>
      <c r="B51" s="3" t="s">
        <v>14</v>
      </c>
      <c r="C51" s="3" t="s">
        <v>15</v>
      </c>
      <c r="D51" s="4">
        <v>0.5</v>
      </c>
      <c r="E51" s="3" t="s">
        <v>18</v>
      </c>
      <c r="F51" s="7"/>
      <c r="H51" s="5">
        <f>D51-D52</f>
        <v>0.42</v>
      </c>
      <c r="I51" s="6">
        <f>20*H51</f>
        <v>8.4</v>
      </c>
    </row>
    <row r="52" spans="1:11" ht="12.75">
      <c r="A52" s="2">
        <v>43324.603472222225</v>
      </c>
      <c r="B52" s="3" t="s">
        <v>10</v>
      </c>
      <c r="C52" s="3" t="s">
        <v>11</v>
      </c>
      <c r="D52" s="4">
        <v>0.08</v>
      </c>
      <c r="E52" s="3" t="s">
        <v>75</v>
      </c>
      <c r="F52" s="2">
        <v>43324.603472222225</v>
      </c>
      <c r="G52" s="1" t="s">
        <v>76</v>
      </c>
      <c r="J52" s="5">
        <f>D53-D52</f>
        <v>0</v>
      </c>
      <c r="K52" s="6">
        <f>20*J52</f>
        <v>0</v>
      </c>
    </row>
    <row r="53" spans="1:9" ht="12.75">
      <c r="A53" s="2">
        <v>43324.60138888889</v>
      </c>
      <c r="B53" s="3" t="s">
        <v>14</v>
      </c>
      <c r="C53" s="3" t="s">
        <v>15</v>
      </c>
      <c r="D53" s="4">
        <v>0.08</v>
      </c>
      <c r="E53" s="3" t="s">
        <v>75</v>
      </c>
      <c r="F53" s="7"/>
      <c r="H53" s="5">
        <f>D53-D54</f>
        <v>0.009999999999999995</v>
      </c>
      <c r="I53" s="6">
        <f>20*H53</f>
        <v>0.1999999999999999</v>
      </c>
    </row>
    <row r="54" spans="1:11" ht="12.75">
      <c r="A54" s="2">
        <v>43324.59930555556</v>
      </c>
      <c r="B54" s="3" t="s">
        <v>10</v>
      </c>
      <c r="C54" s="3" t="s">
        <v>11</v>
      </c>
      <c r="D54" s="4">
        <v>0.07</v>
      </c>
      <c r="E54" s="3" t="s">
        <v>77</v>
      </c>
      <c r="F54" s="2">
        <v>43325.06111111111</v>
      </c>
      <c r="G54" s="1" t="s">
        <v>76</v>
      </c>
      <c r="J54" s="5">
        <f>D55-D54</f>
        <v>0.6499999999999999</v>
      </c>
      <c r="K54" s="6">
        <f>20*J54</f>
        <v>12.999999999999998</v>
      </c>
    </row>
    <row r="55" spans="1:13" ht="12.75">
      <c r="A55" s="2">
        <v>43324.54583333333</v>
      </c>
      <c r="B55" s="3" t="s">
        <v>14</v>
      </c>
      <c r="C55" s="3" t="s">
        <v>15</v>
      </c>
      <c r="D55" s="4">
        <v>0.72</v>
      </c>
      <c r="E55" s="3" t="s">
        <v>78</v>
      </c>
      <c r="F55" s="7"/>
      <c r="H55" s="5">
        <f>D55-D56</f>
        <v>0.3</v>
      </c>
      <c r="I55" s="6">
        <f>20*H55</f>
        <v>6</v>
      </c>
      <c r="L55">
        <v>7.55</v>
      </c>
      <c r="M55" s="6">
        <f>100/I55*L55-100</f>
        <v>25.833333333333343</v>
      </c>
    </row>
    <row r="56" spans="1:11" ht="12.75">
      <c r="A56" s="2">
        <v>43324.51597222222</v>
      </c>
      <c r="B56" s="3" t="s">
        <v>10</v>
      </c>
      <c r="C56" s="3" t="s">
        <v>17</v>
      </c>
      <c r="D56" s="4">
        <v>0.42</v>
      </c>
      <c r="E56" s="3" t="s">
        <v>79</v>
      </c>
      <c r="F56" s="2">
        <v>43324.58194444444</v>
      </c>
      <c r="G56" s="1" t="s">
        <v>80</v>
      </c>
      <c r="J56" s="5">
        <f>D57-D56</f>
        <v>0.29</v>
      </c>
      <c r="K56" s="6">
        <f>20*J56</f>
        <v>5.8</v>
      </c>
    </row>
    <row r="57" spans="1:9" ht="12.75">
      <c r="A57" s="2">
        <v>43324.49375</v>
      </c>
      <c r="B57" s="3" t="s">
        <v>14</v>
      </c>
      <c r="C57" s="3" t="s">
        <v>15</v>
      </c>
      <c r="D57" s="4">
        <v>0.71</v>
      </c>
      <c r="E57" s="3" t="s">
        <v>81</v>
      </c>
      <c r="F57" s="7"/>
      <c r="H57" s="5">
        <f>D57-D58</f>
        <v>0.08999999999999997</v>
      </c>
      <c r="I57" s="6">
        <f>20*H57</f>
        <v>1.7999999999999994</v>
      </c>
    </row>
    <row r="58" spans="1:11" ht="12.75">
      <c r="A58" s="2">
        <v>43324.48402777778</v>
      </c>
      <c r="B58" s="3" t="s">
        <v>10</v>
      </c>
      <c r="C58" s="3" t="s">
        <v>11</v>
      </c>
      <c r="D58" s="4">
        <v>0.62</v>
      </c>
      <c r="E58" s="3" t="s">
        <v>82</v>
      </c>
      <c r="F58" s="2">
        <v>43324.532638888886</v>
      </c>
      <c r="G58" s="1" t="s">
        <v>83</v>
      </c>
      <c r="J58" s="5">
        <f>D59-D58</f>
        <v>0.38</v>
      </c>
      <c r="K58" s="6">
        <f>20*J58</f>
        <v>7.6</v>
      </c>
    </row>
    <row r="59" spans="1:14" ht="12.75">
      <c r="A59" s="2">
        <v>43324.33472222222</v>
      </c>
      <c r="B59" s="3" t="s">
        <v>14</v>
      </c>
      <c r="C59" s="3" t="s">
        <v>15</v>
      </c>
      <c r="D59" s="4">
        <v>1</v>
      </c>
      <c r="E59" s="3" t="s">
        <v>84</v>
      </c>
      <c r="F59" s="7"/>
      <c r="H59" s="5">
        <f>D59-D60</f>
        <v>0.62</v>
      </c>
      <c r="I59" s="6">
        <f>20*H59</f>
        <v>12.4</v>
      </c>
      <c r="N59" s="6">
        <f>I59</f>
        <v>12.4</v>
      </c>
    </row>
    <row r="60" spans="1:11" ht="12.75">
      <c r="A60" s="2">
        <v>43323.885416666664</v>
      </c>
      <c r="B60" s="3" t="s">
        <v>10</v>
      </c>
      <c r="C60" s="3" t="s">
        <v>11</v>
      </c>
      <c r="D60" s="4">
        <v>0.38</v>
      </c>
      <c r="E60" s="3" t="s">
        <v>85</v>
      </c>
      <c r="F60" s="2">
        <v>43324.48611111112</v>
      </c>
      <c r="G60" s="1" t="s">
        <v>39</v>
      </c>
      <c r="J60" s="5">
        <f>D61-D60</f>
        <v>0.030000000000000027</v>
      </c>
      <c r="K60" s="6">
        <f>20*J60</f>
        <v>0.6000000000000005</v>
      </c>
    </row>
    <row r="61" spans="1:13" ht="12.75">
      <c r="A61" s="2">
        <v>43323.86944444445</v>
      </c>
      <c r="B61" s="3" t="s">
        <v>14</v>
      </c>
      <c r="C61" s="3" t="s">
        <v>15</v>
      </c>
      <c r="D61" s="4">
        <v>0.41</v>
      </c>
      <c r="E61" s="3" t="s">
        <v>86</v>
      </c>
      <c r="F61" s="7"/>
      <c r="H61" s="5">
        <f>D61-D62</f>
        <v>0.33</v>
      </c>
      <c r="I61" s="6">
        <f>20*H61</f>
        <v>6.6000000000000005</v>
      </c>
      <c r="L61">
        <v>3.93</v>
      </c>
      <c r="M61" s="6">
        <f>100/I61*L61-100</f>
        <v>-40.45454545454545</v>
      </c>
    </row>
    <row r="62" spans="1:11" ht="12.75">
      <c r="A62" s="2">
        <v>43323.861805555556</v>
      </c>
      <c r="B62" s="3" t="s">
        <v>10</v>
      </c>
      <c r="C62" s="3" t="s">
        <v>17</v>
      </c>
      <c r="D62" s="4">
        <v>0.08</v>
      </c>
      <c r="E62" s="3" t="s">
        <v>87</v>
      </c>
      <c r="F62" s="2">
        <v>43323.92083333333</v>
      </c>
      <c r="G62" s="1" t="s">
        <v>44</v>
      </c>
      <c r="J62" s="5">
        <f>D63-D62</f>
        <v>0.22000000000000003</v>
      </c>
      <c r="K62" s="6">
        <f>20*J62</f>
        <v>4.4</v>
      </c>
    </row>
    <row r="63" spans="1:14" ht="12.75">
      <c r="A63" s="2">
        <v>43323.83263888889</v>
      </c>
      <c r="B63" s="3" t="s">
        <v>14</v>
      </c>
      <c r="C63" s="3" t="s">
        <v>15</v>
      </c>
      <c r="D63" s="4">
        <v>0.30000000000000004</v>
      </c>
      <c r="E63" s="3" t="s">
        <v>88</v>
      </c>
      <c r="F63" s="7"/>
      <c r="H63" s="5">
        <f>D63-D64</f>
        <v>0.22000000000000003</v>
      </c>
      <c r="I63" s="6">
        <f>20*H63</f>
        <v>4.4</v>
      </c>
      <c r="N63" s="6">
        <f>I63</f>
        <v>4.4</v>
      </c>
    </row>
    <row r="64" spans="1:11" ht="12.75">
      <c r="A64" s="2">
        <v>43323.806249884256</v>
      </c>
      <c r="B64" s="3" t="s">
        <v>10</v>
      </c>
      <c r="C64" s="3" t="s">
        <v>11</v>
      </c>
      <c r="D64" s="4">
        <v>0.08</v>
      </c>
      <c r="E64" s="3" t="s">
        <v>77</v>
      </c>
      <c r="F64" s="2">
        <v>43324.486805555556</v>
      </c>
      <c r="G64" s="1" t="s">
        <v>39</v>
      </c>
      <c r="J64" s="5">
        <f>D65-D64</f>
        <v>0.7100000000000001</v>
      </c>
      <c r="K64" s="6">
        <f>20*J64</f>
        <v>14.200000000000001</v>
      </c>
    </row>
    <row r="65" spans="1:13" ht="12.75">
      <c r="A65" s="2">
        <v>43323.75208333333</v>
      </c>
      <c r="B65" s="3" t="s">
        <v>14</v>
      </c>
      <c r="C65" s="3" t="s">
        <v>15</v>
      </c>
      <c r="D65" s="4">
        <v>0.79</v>
      </c>
      <c r="E65" s="3" t="s">
        <v>89</v>
      </c>
      <c r="F65" s="7"/>
      <c r="H65" s="5">
        <f>D65-D66</f>
        <v>0.43000000000000005</v>
      </c>
      <c r="I65" s="6">
        <f>20*H65</f>
        <v>8.600000000000001</v>
      </c>
      <c r="L65">
        <v>11.13</v>
      </c>
      <c r="M65" s="6">
        <f>100/I65*L65-100</f>
        <v>29.41860465116278</v>
      </c>
    </row>
    <row r="66" spans="1:11" ht="12.75">
      <c r="A66" s="2">
        <v>43323.728472222225</v>
      </c>
      <c r="B66" s="3" t="s">
        <v>10</v>
      </c>
      <c r="C66" s="3" t="s">
        <v>17</v>
      </c>
      <c r="D66" s="4">
        <v>0.36</v>
      </c>
      <c r="E66" s="3" t="s">
        <v>90</v>
      </c>
      <c r="F66" s="2">
        <v>43323.77361111111</v>
      </c>
      <c r="G66" s="1" t="s">
        <v>91</v>
      </c>
      <c r="J66" s="5">
        <f>D67-D66</f>
        <v>0.12</v>
      </c>
      <c r="K66" s="6">
        <f>20*J66</f>
        <v>2.4</v>
      </c>
    </row>
    <row r="67" spans="1:13" ht="12.75">
      <c r="A67" s="2">
        <v>43323.71527777778</v>
      </c>
      <c r="B67" s="3" t="s">
        <v>14</v>
      </c>
      <c r="C67" s="3" t="s">
        <v>15</v>
      </c>
      <c r="D67" s="4">
        <v>0.48</v>
      </c>
      <c r="E67" s="3" t="s">
        <v>60</v>
      </c>
      <c r="F67" s="7"/>
      <c r="H67" s="5">
        <f>D67-D68</f>
        <v>0.13999999999999996</v>
      </c>
      <c r="I67" s="6">
        <f>20*H67</f>
        <v>2.799999999999999</v>
      </c>
      <c r="L67">
        <v>3.43</v>
      </c>
      <c r="M67" s="6">
        <f>100/I67*L67-100</f>
        <v>22.500000000000057</v>
      </c>
    </row>
    <row r="68" spans="1:11" ht="12.75">
      <c r="A68" s="2">
        <v>43323.697916666664</v>
      </c>
      <c r="B68" s="3" t="s">
        <v>10</v>
      </c>
      <c r="C68" s="3" t="s">
        <v>17</v>
      </c>
      <c r="D68" s="4">
        <v>0.34</v>
      </c>
      <c r="E68" s="3" t="s">
        <v>24</v>
      </c>
      <c r="F68" s="2">
        <v>43323.78125</v>
      </c>
      <c r="G68" s="1" t="s">
        <v>92</v>
      </c>
      <c r="J68" s="5">
        <f>D69-D68</f>
        <v>0.6299999999999999</v>
      </c>
      <c r="K68" s="6">
        <f>20*J68</f>
        <v>12.599999999999998</v>
      </c>
    </row>
    <row r="69" spans="1:9" ht="12.75">
      <c r="A69" s="2">
        <v>43323.65694444445</v>
      </c>
      <c r="B69" s="3" t="s">
        <v>14</v>
      </c>
      <c r="C69" s="3" t="s">
        <v>15</v>
      </c>
      <c r="D69" s="4">
        <v>0.97</v>
      </c>
      <c r="E69" s="3" t="s">
        <v>26</v>
      </c>
      <c r="F69" s="7"/>
      <c r="H69" s="5">
        <f>D69-D70</f>
        <v>0.95</v>
      </c>
      <c r="I69" s="6">
        <f>20*H69</f>
        <v>19</v>
      </c>
    </row>
    <row r="70" spans="1:11" ht="12.75">
      <c r="A70" s="2">
        <v>43323.61527777778</v>
      </c>
      <c r="B70" s="3" t="s">
        <v>10</v>
      </c>
      <c r="C70" s="3" t="s">
        <v>11</v>
      </c>
      <c r="D70" s="4">
        <v>0.02</v>
      </c>
      <c r="E70" s="3" t="s">
        <v>93</v>
      </c>
      <c r="F70" s="2">
        <v>43323.61527777778</v>
      </c>
      <c r="G70" s="1" t="s">
        <v>94</v>
      </c>
      <c r="J70" s="5">
        <f>D71-D70</f>
        <v>0.89</v>
      </c>
      <c r="K70" s="6">
        <f>20*J70</f>
        <v>17.8</v>
      </c>
    </row>
    <row r="71" spans="1:9" ht="12.75">
      <c r="A71" s="2">
        <v>43323.53611111111</v>
      </c>
      <c r="B71" s="3" t="s">
        <v>14</v>
      </c>
      <c r="C71" s="3" t="s">
        <v>15</v>
      </c>
      <c r="D71" s="4">
        <v>0.91</v>
      </c>
      <c r="E71" s="3" t="s">
        <v>95</v>
      </c>
      <c r="F71" s="7"/>
      <c r="H71" s="5">
        <f>D71-D72</f>
        <v>0.61</v>
      </c>
      <c r="I71" s="6">
        <f>20*H71</f>
        <v>12.2</v>
      </c>
    </row>
    <row r="72" spans="1:11" ht="12.75">
      <c r="A72" s="2">
        <v>43323.50555555556</v>
      </c>
      <c r="B72" s="3" t="s">
        <v>10</v>
      </c>
      <c r="C72" s="3" t="s">
        <v>17</v>
      </c>
      <c r="D72" s="4">
        <v>0.30000000000000004</v>
      </c>
      <c r="E72" s="3" t="s">
        <v>96</v>
      </c>
      <c r="F72" s="2">
        <v>43323.55416666666</v>
      </c>
      <c r="G72" s="1" t="s">
        <v>97</v>
      </c>
      <c r="J72" s="5">
        <f>D73-D72</f>
        <v>0.5499999999999999</v>
      </c>
      <c r="K72" s="6">
        <f>20*J72</f>
        <v>10.999999999999998</v>
      </c>
    </row>
    <row r="73" spans="1:9" ht="12.75">
      <c r="A73" s="2">
        <v>43323.47013888889</v>
      </c>
      <c r="B73" s="3" t="s">
        <v>14</v>
      </c>
      <c r="C73" s="3" t="s">
        <v>15</v>
      </c>
      <c r="D73" s="4">
        <v>0.85</v>
      </c>
      <c r="E73" s="3" t="s">
        <v>98</v>
      </c>
      <c r="F73" s="7"/>
      <c r="H73" s="5">
        <f>D73-D74</f>
        <v>0.7</v>
      </c>
      <c r="I73" s="6">
        <f>20*H73</f>
        <v>14</v>
      </c>
    </row>
    <row r="74" spans="1:11" ht="12.75">
      <c r="A74" s="2">
        <v>43323.44097222222</v>
      </c>
      <c r="B74" s="3" t="s">
        <v>10</v>
      </c>
      <c r="C74" s="3" t="s">
        <v>17</v>
      </c>
      <c r="D74" s="4">
        <v>0.15</v>
      </c>
      <c r="E74" s="3" t="s">
        <v>99</v>
      </c>
      <c r="F74" s="2">
        <v>43323.5</v>
      </c>
      <c r="G74" s="1" t="s">
        <v>100</v>
      </c>
      <c r="J74" s="5">
        <f>D75-D74</f>
        <v>0.77</v>
      </c>
      <c r="K74" s="6">
        <f>20*J74</f>
        <v>15.4</v>
      </c>
    </row>
    <row r="75" spans="1:9" ht="12.75">
      <c r="A75" s="2">
        <v>43323.40277777778</v>
      </c>
      <c r="B75" s="3" t="s">
        <v>14</v>
      </c>
      <c r="C75" s="3" t="s">
        <v>15</v>
      </c>
      <c r="D75" s="4">
        <v>0.92</v>
      </c>
      <c r="E75" s="3" t="s">
        <v>20</v>
      </c>
      <c r="F75" s="7"/>
      <c r="H75" s="5">
        <f>D75-D76</f>
        <v>0.31000000000000005</v>
      </c>
      <c r="I75" s="6">
        <f>20*H75</f>
        <v>6.200000000000001</v>
      </c>
    </row>
    <row r="76" spans="1:11" ht="12.75">
      <c r="A76" s="2">
        <v>43323.37430555556</v>
      </c>
      <c r="B76" s="3" t="s">
        <v>10</v>
      </c>
      <c r="C76" s="3" t="s">
        <v>17</v>
      </c>
      <c r="D76" s="4">
        <v>0.61</v>
      </c>
      <c r="E76" s="3" t="s">
        <v>16</v>
      </c>
      <c r="F76" s="2">
        <v>43323.42638888889</v>
      </c>
      <c r="G76" s="1" t="s">
        <v>19</v>
      </c>
      <c r="J76" s="5">
        <f>D77-D76</f>
        <v>0.39</v>
      </c>
      <c r="K76" s="6">
        <f>20*J76</f>
        <v>7.800000000000001</v>
      </c>
    </row>
    <row r="77" spans="1:9" ht="12.75">
      <c r="A77" s="2">
        <v>43322.85833333334</v>
      </c>
      <c r="B77" s="3" t="s">
        <v>14</v>
      </c>
      <c r="C77" s="3" t="s">
        <v>15</v>
      </c>
      <c r="D77" s="4">
        <v>1</v>
      </c>
      <c r="E77" s="3" t="s">
        <v>101</v>
      </c>
      <c r="F77" s="7"/>
      <c r="H77" s="5">
        <f>D77-D78</f>
        <v>1</v>
      </c>
      <c r="I77" s="6">
        <f>20*H77</f>
        <v>20</v>
      </c>
    </row>
    <row r="78" spans="1:6" ht="12.75">
      <c r="A78" s="2"/>
      <c r="B78" s="3"/>
      <c r="C78" s="3"/>
      <c r="D78" s="4"/>
      <c r="E78" s="3"/>
      <c r="F78" s="2"/>
    </row>
    <row r="80" spans="11:14" ht="12.75">
      <c r="K80" s="6">
        <f>SUM(K2:K79)</f>
        <v>315</v>
      </c>
      <c r="M80" s="6">
        <f>SUM(M13:M76)/10</f>
        <v>17.06126335199638</v>
      </c>
      <c r="N80" s="6">
        <f>SUM(N2:N77)</f>
        <v>74.39999999999999</v>
      </c>
    </row>
    <row r="82" ht="12.75">
      <c r="A82" t="s">
        <v>102</v>
      </c>
    </row>
    <row r="83" spans="1:2" ht="12.75">
      <c r="A83">
        <v>316</v>
      </c>
      <c r="B83" t="s">
        <v>103</v>
      </c>
    </row>
    <row r="84" spans="1:4" ht="12.75">
      <c r="A84">
        <v>2144</v>
      </c>
      <c r="B84" t="s">
        <v>104</v>
      </c>
      <c r="D84" t="s">
        <v>105</v>
      </c>
    </row>
    <row r="85" spans="1:5" ht="12.75">
      <c r="A85" s="1" t="s">
        <v>106</v>
      </c>
      <c r="B85" s="8">
        <f>A83/A84*100</f>
        <v>14.738805970149254</v>
      </c>
      <c r="C85" t="s">
        <v>107</v>
      </c>
      <c r="D85" s="9">
        <f>100/B85*20</f>
        <v>135.69620253164555</v>
      </c>
      <c r="E85" t="s">
        <v>104</v>
      </c>
    </row>
    <row r="86" spans="1:3" ht="12.75">
      <c r="A86" s="1" t="s">
        <v>108</v>
      </c>
      <c r="B86" s="8">
        <f>B85*1.25</f>
        <v>18.42350746268657</v>
      </c>
      <c r="C86" t="s">
        <v>107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Schreck</dc:creator>
  <cp:keywords/>
  <dc:description/>
  <cp:lastModifiedBy>R. Schreck</cp:lastModifiedBy>
  <dcterms:created xsi:type="dcterms:W3CDTF">2018-08-18T20:01:13Z</dcterms:created>
  <dcterms:modified xsi:type="dcterms:W3CDTF">2019-03-24T19:55:01Z</dcterms:modified>
  <cp:category/>
  <cp:version/>
  <cp:contentType/>
  <cp:contentStatus/>
  <cp:revision>13</cp:revision>
</cp:coreProperties>
</file>